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tlf1-my.sharepoint.com/personal/cmarques_e-tlf_com/Documents/Documents/02 - TRAVAUX THEMATIQUES/25.02 - Taxe flottes véhicules d'entreprises/"/>
    </mc:Choice>
  </mc:AlternateContent>
  <xr:revisionPtr revIDLastSave="1024" documentId="8_{887D3C8F-D86E-49B6-9C42-0CA16B280136}" xr6:coauthVersionLast="47" xr6:coauthVersionMax="47" xr10:uidLastSave="{030ADB8B-3DC2-40E3-9C7A-663CB6829579}"/>
  <bookViews>
    <workbookView xWindow="-108" yWindow="-108" windowWidth="23256" windowHeight="12456" tabRatio="218" xr2:uid="{601A9937-EBD6-45F7-8257-29C21EBA3565}"/>
  </bookViews>
  <sheets>
    <sheet name="SIMULATEUR" sheetId="5" r:id="rId1"/>
    <sheet name="list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5" l="1"/>
  <c r="J9" i="5"/>
  <c r="J10" i="5"/>
  <c r="J11" i="5"/>
  <c r="M9" i="5"/>
  <c r="N9" i="5" s="1"/>
  <c r="M10" i="5"/>
  <c r="N10" i="5" s="1"/>
  <c r="M11" i="5"/>
  <c r="N11" i="5" s="1"/>
  <c r="M8" i="5"/>
  <c r="N8" i="5" s="1"/>
  <c r="M3" i="5"/>
  <c r="L3" i="5"/>
  <c r="K3" i="5"/>
  <c r="O11" i="5" l="1"/>
  <c r="O10" i="5"/>
  <c r="O8" i="5"/>
  <c r="O9" i="5"/>
</calcChain>
</file>

<file path=xl/sharedStrings.xml><?xml version="1.0" encoding="utf-8"?>
<sst xmlns="http://schemas.openxmlformats.org/spreadsheetml/2006/main" count="37" uniqueCount="34">
  <si>
    <t>Tous âges</t>
  </si>
  <si>
    <r>
      <rPr>
        <b/>
        <sz val="11"/>
        <color theme="1"/>
        <rFont val="Aptos"/>
        <family val="2"/>
      </rPr>
      <t>FLOTTE TOTALE DE VÉHICULES LÉGERS</t>
    </r>
    <r>
      <rPr>
        <sz val="11"/>
        <color theme="1"/>
        <rFont val="Aptos"/>
        <family val="2"/>
      </rPr>
      <t xml:space="preserve">
Thermique + à faibles émissions</t>
    </r>
  </si>
  <si>
    <t>VUL</t>
  </si>
  <si>
    <r>
      <t xml:space="preserve">Tourisme </t>
    </r>
    <r>
      <rPr>
        <b/>
        <u/>
        <sz val="11"/>
        <color theme="1"/>
        <rFont val="Aptos"/>
        <family val="2"/>
      </rPr>
      <t>sans usage spécial</t>
    </r>
  </si>
  <si>
    <r>
      <t xml:space="preserve">Tourisme
à </t>
    </r>
    <r>
      <rPr>
        <b/>
        <u/>
        <sz val="11"/>
        <color theme="1"/>
        <rFont val="Aptos"/>
        <family val="2"/>
      </rPr>
      <t>usage spécia</t>
    </r>
    <r>
      <rPr>
        <u/>
        <sz val="11"/>
        <color theme="1"/>
        <rFont val="Aptos"/>
        <family val="2"/>
      </rPr>
      <t>l</t>
    </r>
    <r>
      <rPr>
        <sz val="11"/>
        <color theme="1"/>
        <rFont val="Aptos"/>
        <family val="2"/>
      </rPr>
      <t xml:space="preserve"> (VASP)</t>
    </r>
  </si>
  <si>
    <t>Faibles
émissions *</t>
  </si>
  <si>
    <t>Faibles
émissions*</t>
  </si>
  <si>
    <t>SIREN 1</t>
  </si>
  <si>
    <t>SIREN 2</t>
  </si>
  <si>
    <t>SIREN 3</t>
  </si>
  <si>
    <t>SIREN 4</t>
  </si>
  <si>
    <t>Pénalité</t>
  </si>
  <si>
    <t>Objectif</t>
  </si>
  <si>
    <t>Moins de 4 ans</t>
  </si>
  <si>
    <t>2022 - 2024</t>
  </si>
  <si>
    <t>2023 - 2025</t>
  </si>
  <si>
    <t>2024 - 2026</t>
  </si>
  <si>
    <t>2025 - 2027</t>
  </si>
  <si>
    <t>2026 - 2028</t>
  </si>
  <si>
    <t>2027 - 2029</t>
  </si>
  <si>
    <r>
      <t xml:space="preserve">Dont flotte de
</t>
    </r>
    <r>
      <rPr>
        <b/>
        <u/>
        <sz val="11"/>
        <color theme="1"/>
        <rFont val="Aptos"/>
        <family val="2"/>
      </rPr>
      <t>MOINS DE 4 ANS</t>
    </r>
  </si>
  <si>
    <r>
      <rPr>
        <sz val="11"/>
        <color theme="1"/>
        <rFont val="Aptos"/>
        <family val="2"/>
      </rPr>
      <t xml:space="preserve">FLOTTE DE VÉHICULES LÉGERS </t>
    </r>
    <r>
      <rPr>
        <b/>
        <u/>
        <sz val="11"/>
        <color theme="1"/>
        <rFont val="Aptos"/>
        <family val="2"/>
      </rPr>
      <t>DE FAIBLES ÉMISSIONS</t>
    </r>
    <r>
      <rPr>
        <b/>
        <sz val="11"/>
        <color theme="1"/>
        <rFont val="Aptos"/>
        <family val="2"/>
      </rPr>
      <t xml:space="preserve">
</t>
    </r>
    <r>
      <rPr>
        <sz val="11"/>
        <color theme="1"/>
        <rFont val="Aptos"/>
        <family val="2"/>
      </rPr>
      <t>DE</t>
    </r>
    <r>
      <rPr>
        <b/>
        <sz val="11"/>
        <color theme="1"/>
        <rFont val="Aptos"/>
        <family val="2"/>
      </rPr>
      <t xml:space="preserve"> </t>
    </r>
    <r>
      <rPr>
        <b/>
        <u/>
        <sz val="11"/>
        <color theme="1"/>
        <rFont val="Aptos"/>
        <family val="2"/>
      </rPr>
      <t>MOINS DE 4 ANS</t>
    </r>
  </si>
  <si>
    <r>
      <t xml:space="preserve">Nombre de véhicules détenus
</t>
    </r>
    <r>
      <rPr>
        <b/>
        <sz val="11"/>
        <color theme="1"/>
        <rFont val="Aptos"/>
        <family val="2"/>
      </rPr>
      <t xml:space="preserve">EN PROPRE
</t>
    </r>
    <r>
      <rPr>
        <sz val="11"/>
        <color theme="1"/>
        <rFont val="Aptos"/>
        <family val="2"/>
      </rPr>
      <t xml:space="preserve">&amp; </t>
    </r>
    <r>
      <rPr>
        <b/>
        <sz val="11"/>
        <color theme="1"/>
        <rFont val="Aptos"/>
        <family val="2"/>
      </rPr>
      <t>LOUÉS POUR UN AN OU PLUS</t>
    </r>
  </si>
  <si>
    <r>
      <rPr>
        <sz val="11"/>
        <color theme="1"/>
        <rFont val="Aptos"/>
        <family val="2"/>
      </rPr>
      <t xml:space="preserve">FLOTTE DE VÉHICULES LÉGERS </t>
    </r>
    <r>
      <rPr>
        <b/>
        <u/>
        <sz val="11"/>
        <color theme="1"/>
        <rFont val="Aptos"/>
        <family val="2"/>
      </rPr>
      <t>THERMIQUES</t>
    </r>
    <r>
      <rPr>
        <b/>
        <sz val="11"/>
        <color theme="1"/>
        <rFont val="Aptos"/>
        <family val="2"/>
      </rPr>
      <t xml:space="preserve">
</t>
    </r>
    <r>
      <rPr>
        <sz val="11"/>
        <color rgb="FFFF0000"/>
        <rFont val="Aptos"/>
        <family val="2"/>
      </rPr>
      <t xml:space="preserve"> intégrés dans l'entreprise </t>
    </r>
    <r>
      <rPr>
        <b/>
        <sz val="11"/>
        <color rgb="FFFF0000"/>
        <rFont val="Aptos"/>
        <family val="2"/>
      </rPr>
      <t>DURANT L'ANNÉE CIVILE N</t>
    </r>
  </si>
  <si>
    <t>Somme des jours de location &lt; 1 an</t>
  </si>
  <si>
    <r>
      <rPr>
        <b/>
        <sz val="11"/>
        <color rgb="FFFF0000"/>
        <rFont val="Aptos Narrow"/>
        <family val="2"/>
        <scheme val="minor"/>
      </rPr>
      <t>Terme 1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1"/>
        <rFont val="Aptos Narrow"/>
        <family val="2"/>
        <scheme val="minor"/>
      </rPr>
      <t>Pénalité</t>
    </r>
  </si>
  <si>
    <r>
      <rPr>
        <b/>
        <sz val="11"/>
        <color rgb="FFFF0000"/>
        <rFont val="Aptos"/>
        <family val="2"/>
      </rPr>
      <t>Terme 3</t>
    </r>
    <r>
      <rPr>
        <sz val="11"/>
        <color rgb="FFFF0000"/>
        <rFont val="Aptos"/>
        <family val="2"/>
      </rPr>
      <t xml:space="preserve">
</t>
    </r>
    <r>
      <rPr>
        <b/>
        <sz val="11"/>
        <color theme="1"/>
        <rFont val="Aptos"/>
        <family val="2"/>
      </rPr>
      <t>Taux annuel de renouvellement de la flotte en véhicules thermiques</t>
    </r>
  </si>
  <si>
    <r>
      <t xml:space="preserve">Nombre de véhicules loués &lt; 1 an au </t>
    </r>
    <r>
      <rPr>
        <u/>
        <sz val="11"/>
        <color theme="1"/>
        <rFont val="Aptos"/>
        <family val="2"/>
      </rPr>
      <t>prorata temporis</t>
    </r>
  </si>
  <si>
    <r>
      <rPr>
        <sz val="11"/>
        <color theme="1"/>
        <rFont val="Aptos"/>
        <family val="2"/>
      </rPr>
      <t xml:space="preserve">Véhicules </t>
    </r>
    <r>
      <rPr>
        <b/>
        <sz val="11"/>
        <color theme="1"/>
        <rFont val="Aptos"/>
        <family val="2"/>
      </rPr>
      <t xml:space="preserve">LOUÉS
</t>
    </r>
    <r>
      <rPr>
        <sz val="11"/>
        <color theme="1"/>
        <rFont val="Aptos"/>
        <family val="2"/>
      </rPr>
      <t>pendant</t>
    </r>
    <r>
      <rPr>
        <b/>
        <sz val="11"/>
        <color theme="1"/>
        <rFont val="Aptos"/>
        <family val="2"/>
      </rPr>
      <t xml:space="preserve"> MOINS D'UN AN</t>
    </r>
  </si>
  <si>
    <r>
      <rPr>
        <b/>
        <sz val="11"/>
        <color theme="1"/>
        <rFont val="Aptos Narrow"/>
        <family val="2"/>
        <scheme val="minor"/>
      </rPr>
      <t>Choix de l'année</t>
    </r>
    <r>
      <rPr>
        <sz val="11"/>
        <color theme="1"/>
        <rFont val="Aptos Narrow"/>
        <family val="2"/>
        <scheme val="minor"/>
      </rPr>
      <t xml:space="preserve">
</t>
    </r>
    <r>
      <rPr>
        <sz val="10"/>
        <color theme="1"/>
        <rFont val="Aptos Narrow"/>
        <family val="2"/>
        <scheme val="minor"/>
      </rPr>
      <t>(menu déroulant)</t>
    </r>
  </si>
  <si>
    <r>
      <t xml:space="preserve">La </t>
    </r>
    <r>
      <rPr>
        <b/>
        <sz val="11"/>
        <color theme="1"/>
        <rFont val="Aptos Narrow"/>
        <family val="2"/>
        <scheme val="minor"/>
      </rPr>
      <t>FLOTTE DE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MOINS DE 4 ANS</t>
    </r>
    <r>
      <rPr>
        <sz val="11"/>
        <color theme="1"/>
        <rFont val="Aptos Narrow"/>
        <family val="2"/>
        <scheme val="minor"/>
      </rPr>
      <t xml:space="preserve"> correspond
aux véhicules intégrés à l'entreprise au cours de la période :</t>
    </r>
  </si>
  <si>
    <t>Faible
empreinte carbone **</t>
  </si>
  <si>
    <r>
      <rPr>
        <b/>
        <sz val="11"/>
        <color rgb="FFFF0000"/>
        <rFont val="Aptos"/>
        <family val="2"/>
      </rPr>
      <t>Terme 2</t>
    </r>
    <r>
      <rPr>
        <sz val="11"/>
        <color rgb="FFFF0000"/>
        <rFont val="Aptos"/>
        <family val="2"/>
      </rPr>
      <t xml:space="preserve">
</t>
    </r>
    <r>
      <rPr>
        <b/>
        <sz val="11"/>
        <color theme="1"/>
        <rFont val="Aptos"/>
        <family val="2"/>
      </rPr>
      <t xml:space="preserve">Véhicules à faibles émissions manquant </t>
    </r>
    <r>
      <rPr>
        <sz val="11"/>
        <color theme="1"/>
        <rFont val="Aptos"/>
        <family val="2"/>
      </rPr>
      <t xml:space="preserve">relativement à l'objectif de l'année </t>
    </r>
  </si>
  <si>
    <t>MONTANT
DE LA
TAXE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</si>
</sst>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#,##0\ &quot;€&quot;"/>
    <numFmt numFmtId="166" formatCode="0.0%"/>
    <numFmt numFmtId="167" formatCode="#,##0&quot; jours&quot;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u/>
      <sz val="11"/>
      <color theme="1"/>
      <name val="Aptos"/>
      <family val="2"/>
    </font>
    <font>
      <u/>
      <sz val="11"/>
      <color theme="1"/>
      <name val="Aptos"/>
      <family val="2"/>
    </font>
    <font>
      <sz val="11"/>
      <color rgb="FFFF0000"/>
      <name val="Aptos"/>
      <family val="2"/>
    </font>
    <font>
      <b/>
      <sz val="10"/>
      <color theme="7" tint="-0.249977111117893"/>
      <name val="Aptos"/>
      <family val="2"/>
    </font>
    <font>
      <b/>
      <sz val="11"/>
      <color rgb="FF000000"/>
      <name val="Aptos"/>
      <family val="2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FF0000"/>
      <name val="Aptos"/>
      <family val="2"/>
    </font>
    <font>
      <sz val="16"/>
      <name val="Aptos Narrow"/>
      <family val="2"/>
      <scheme val="minor"/>
    </font>
    <font>
      <b/>
      <sz val="16"/>
      <name val="Arial Black"/>
      <family val="2"/>
    </font>
    <font>
      <sz val="12"/>
      <color theme="1"/>
      <name val="Aptos"/>
      <family val="2"/>
    </font>
    <font>
      <b/>
      <sz val="11"/>
      <name val="Aptos"/>
      <family val="2"/>
    </font>
    <font>
      <b/>
      <sz val="12"/>
      <color theme="1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1" tint="0.1499679555650502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dashed">
        <color theme="1" tint="0.14996795556505021"/>
      </right>
      <top style="thin">
        <color indexed="64"/>
      </top>
      <bottom style="thin">
        <color theme="0" tint="-0.24994659260841701"/>
      </bottom>
      <diagonal/>
    </border>
    <border>
      <left style="dashed">
        <color theme="1" tint="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dashed">
        <color theme="1" tint="0.14996795556505021"/>
      </right>
      <top style="thin">
        <color theme="0" tint="-0.24994659260841701"/>
      </top>
      <bottom/>
      <diagonal/>
    </border>
    <border>
      <left style="dashed">
        <color theme="1" tint="0.1499679555650502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1" tint="0.14996795556505021"/>
      </right>
      <top style="thin">
        <color indexed="64"/>
      </top>
      <bottom style="thin">
        <color theme="0" tint="-0.24994659260841701"/>
      </bottom>
      <diagonal/>
    </border>
    <border>
      <left style="dashed">
        <color theme="1" tint="0.1499679555650502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1" tint="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24994659260841701"/>
      </right>
      <top/>
      <bottom/>
      <diagonal/>
    </border>
    <border>
      <left style="thin">
        <color auto="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indexed="64"/>
      </bottom>
      <diagonal/>
    </border>
    <border>
      <left style="dashed">
        <color theme="1" tint="0.1499679555650502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dashed">
        <color theme="1" tint="0.14996795556505021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0" fillId="8" borderId="34" xfId="0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 wrapText="1"/>
    </xf>
    <xf numFmtId="165" fontId="10" fillId="0" borderId="34" xfId="0" applyNumberFormat="1" applyFont="1" applyBorder="1" applyAlignment="1">
      <alignment horizontal="center" vertical="center" wrapText="1"/>
    </xf>
    <xf numFmtId="9" fontId="10" fillId="0" borderId="34" xfId="1" applyFont="1" applyBorder="1" applyAlignment="1">
      <alignment horizontal="center" vertical="center" wrapText="1"/>
    </xf>
    <xf numFmtId="0" fontId="10" fillId="0" borderId="34" xfId="1" applyNumberFormat="1" applyFont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0" fillId="7" borderId="0" xfId="0" applyFill="1"/>
    <xf numFmtId="0" fontId="7" fillId="7" borderId="0" xfId="0" applyFont="1" applyFill="1" applyAlignment="1">
      <alignment horizontal="center" vertical="top" wrapText="1"/>
    </xf>
    <xf numFmtId="0" fontId="7" fillId="7" borderId="0" xfId="0" applyFont="1" applyFill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16" fillId="0" borderId="31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16" fillId="0" borderId="32" xfId="0" applyFont="1" applyBorder="1" applyAlignment="1" applyProtection="1">
      <alignment horizontal="center" vertical="center" wrapText="1"/>
      <protection locked="0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45" xfId="0" applyFont="1" applyBorder="1" applyAlignment="1" applyProtection="1">
      <alignment horizontal="center" vertical="center" wrapText="1"/>
      <protection locked="0"/>
    </xf>
    <xf numFmtId="0" fontId="16" fillId="0" borderId="46" xfId="0" applyFont="1" applyBorder="1" applyAlignment="1" applyProtection="1">
      <alignment horizontal="center" vertical="center" wrapText="1"/>
      <protection locked="0"/>
    </xf>
    <xf numFmtId="0" fontId="16" fillId="0" borderId="47" xfId="0" applyFont="1" applyBorder="1" applyAlignment="1" applyProtection="1">
      <alignment horizontal="center" vertical="center" wrapText="1"/>
      <protection locked="0"/>
    </xf>
    <xf numFmtId="0" fontId="16" fillId="0" borderId="48" xfId="0" applyFont="1" applyBorder="1" applyAlignment="1" applyProtection="1">
      <alignment horizontal="center" vertical="center" wrapText="1"/>
      <protection locked="0"/>
    </xf>
    <xf numFmtId="0" fontId="16" fillId="0" borderId="49" xfId="0" applyFont="1" applyBorder="1" applyAlignment="1" applyProtection="1">
      <alignment horizontal="center" vertical="center" wrapText="1"/>
      <protection locked="0"/>
    </xf>
    <xf numFmtId="0" fontId="16" fillId="0" borderId="50" xfId="0" applyFont="1" applyBorder="1" applyAlignment="1" applyProtection="1">
      <alignment horizontal="center" vertical="center" wrapText="1"/>
      <protection locked="0"/>
    </xf>
    <xf numFmtId="167" fontId="16" fillId="0" borderId="40" xfId="0" applyNumberFormat="1" applyFont="1" applyBorder="1" applyAlignment="1" applyProtection="1">
      <alignment horizontal="center" vertical="center" wrapText="1"/>
      <protection locked="0"/>
    </xf>
    <xf numFmtId="167" fontId="16" fillId="0" borderId="41" xfId="0" applyNumberFormat="1" applyFont="1" applyBorder="1" applyAlignment="1" applyProtection="1">
      <alignment horizontal="center" vertical="center" wrapText="1"/>
      <protection locked="0"/>
    </xf>
    <xf numFmtId="167" fontId="16" fillId="0" borderId="37" xfId="0" applyNumberFormat="1" applyFont="1" applyBorder="1" applyAlignment="1" applyProtection="1">
      <alignment horizontal="center" vertical="center" wrapText="1"/>
      <protection locked="0"/>
    </xf>
    <xf numFmtId="167" fontId="16" fillId="0" borderId="52" xfId="0" applyNumberFormat="1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164" fontId="16" fillId="7" borderId="25" xfId="0" applyNumberFormat="1" applyFont="1" applyFill="1" applyBorder="1" applyAlignment="1">
      <alignment horizontal="center" vertical="center" wrapText="1"/>
    </xf>
    <xf numFmtId="1" fontId="16" fillId="7" borderId="39" xfId="0" applyNumberFormat="1" applyFont="1" applyFill="1" applyBorder="1" applyAlignment="1">
      <alignment horizontal="center" vertical="center" wrapText="1"/>
    </xf>
    <xf numFmtId="166" fontId="16" fillId="7" borderId="42" xfId="2" applyNumberFormat="1" applyFont="1" applyFill="1" applyBorder="1" applyAlignment="1">
      <alignment horizontal="center" vertical="center" wrapText="1"/>
    </xf>
    <xf numFmtId="165" fontId="18" fillId="7" borderId="18" xfId="2" applyNumberFormat="1" applyFont="1" applyFill="1" applyBorder="1" applyAlignment="1">
      <alignment horizontal="center" vertical="center" wrapText="1"/>
    </xf>
    <xf numFmtId="1" fontId="16" fillId="7" borderId="43" xfId="0" applyNumberFormat="1" applyFont="1" applyFill="1" applyBorder="1" applyAlignment="1">
      <alignment horizontal="center" vertical="center" wrapText="1"/>
    </xf>
    <xf numFmtId="166" fontId="16" fillId="7" borderId="25" xfId="2" applyNumberFormat="1" applyFont="1" applyFill="1" applyBorder="1" applyAlignment="1">
      <alignment horizontal="center" vertical="center" wrapText="1"/>
    </xf>
    <xf numFmtId="165" fontId="18" fillId="7" borderId="25" xfId="2" applyNumberFormat="1" applyFont="1" applyFill="1" applyBorder="1" applyAlignment="1">
      <alignment horizontal="center" vertical="center" wrapText="1"/>
    </xf>
    <xf numFmtId="1" fontId="16" fillId="7" borderId="53" xfId="0" applyNumberFormat="1" applyFont="1" applyFill="1" applyBorder="1" applyAlignment="1">
      <alignment horizontal="center" vertical="center" wrapText="1"/>
    </xf>
    <xf numFmtId="166" fontId="16" fillId="7" borderId="51" xfId="2" applyNumberFormat="1" applyFont="1" applyFill="1" applyBorder="1" applyAlignment="1">
      <alignment horizontal="center" vertical="center" wrapText="1"/>
    </xf>
    <xf numFmtId="165" fontId="18" fillId="7" borderId="51" xfId="2" applyNumberFormat="1" applyFont="1" applyFill="1" applyBorder="1" applyAlignment="1">
      <alignment horizontal="center" vertical="center" wrapText="1"/>
    </xf>
    <xf numFmtId="0" fontId="15" fillId="0" borderId="56" xfId="0" applyFont="1" applyBorder="1" applyAlignment="1" applyProtection="1">
      <alignment horizontal="center" vertical="center" wrapText="1"/>
      <protection locked="0"/>
    </xf>
    <xf numFmtId="0" fontId="0" fillId="9" borderId="56" xfId="0" applyFill="1" applyBorder="1" applyAlignment="1">
      <alignment horizontal="center" vertical="center" wrapText="1"/>
    </xf>
    <xf numFmtId="0" fontId="0" fillId="9" borderId="56" xfId="0" applyFill="1" applyBorder="1" applyAlignment="1">
      <alignment horizontal="center" vertical="center"/>
    </xf>
    <xf numFmtId="9" fontId="10" fillId="7" borderId="56" xfId="1" applyFont="1" applyFill="1" applyBorder="1" applyAlignment="1">
      <alignment horizontal="center" vertical="center" wrapText="1"/>
    </xf>
    <xf numFmtId="165" fontId="10" fillId="7" borderId="56" xfId="1" applyNumberFormat="1" applyFont="1" applyFill="1" applyBorder="1" applyAlignment="1">
      <alignment horizontal="center" vertical="center" wrapText="1"/>
    </xf>
    <xf numFmtId="164" fontId="16" fillId="7" borderId="42" xfId="0" applyNumberFormat="1" applyFont="1" applyFill="1" applyBorder="1" applyAlignment="1">
      <alignment horizontal="center" vertical="center" wrapText="1"/>
    </xf>
    <xf numFmtId="9" fontId="2" fillId="7" borderId="55" xfId="1" applyFont="1" applyFill="1" applyBorder="1" applyAlignment="1">
      <alignment horizontal="center" vertical="center" wrapText="1"/>
    </xf>
    <xf numFmtId="9" fontId="2" fillId="7" borderId="54" xfId="1" applyFont="1" applyFill="1" applyBorder="1" applyAlignment="1">
      <alignment horizontal="center" vertical="center" wrapText="1"/>
    </xf>
    <xf numFmtId="9" fontId="2" fillId="3" borderId="4" xfId="1" applyFont="1" applyFill="1" applyBorder="1" applyAlignment="1">
      <alignment horizontal="center" vertical="center" wrapText="1"/>
    </xf>
    <xf numFmtId="9" fontId="2" fillId="3" borderId="5" xfId="1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0" fillId="9" borderId="56" xfId="0" applyFill="1" applyBorder="1" applyAlignment="1">
      <alignment horizontal="center" vertical="center" wrapText="1"/>
    </xf>
    <xf numFmtId="9" fontId="14" fillId="7" borderId="56" xfId="1" applyFont="1" applyFill="1" applyBorder="1" applyAlignment="1">
      <alignment horizontal="center" vertical="center" wrapText="1"/>
    </xf>
    <xf numFmtId="0" fontId="17" fillId="6" borderId="18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center" vertical="center" wrapText="1"/>
    </xf>
    <xf numFmtId="9" fontId="3" fillId="3" borderId="11" xfId="1" applyFont="1" applyFill="1" applyBorder="1" applyAlignment="1">
      <alignment horizontal="center" vertical="center" wrapText="1"/>
    </xf>
    <xf numFmtId="9" fontId="3" fillId="3" borderId="7" xfId="1" applyFont="1" applyFill="1" applyBorder="1" applyAlignment="1">
      <alignment horizontal="center" vertical="center" wrapText="1"/>
    </xf>
    <xf numFmtId="9" fontId="2" fillId="3" borderId="23" xfId="1" applyFont="1" applyFill="1" applyBorder="1" applyAlignment="1">
      <alignment horizontal="center" vertical="center" wrapText="1"/>
    </xf>
    <xf numFmtId="9" fontId="2" fillId="3" borderId="24" xfId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5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</cellXfs>
  <cellStyles count="3">
    <cellStyle name="Milliers" xfId="2" builtinId="3"/>
    <cellStyle name="Normal" xfId="0" builtinId="0"/>
    <cellStyle name="Pourcentage" xfId="1" builtinId="5"/>
  </cellStyles>
  <dxfs count="5">
    <dxf>
      <font>
        <color rgb="FF00B050"/>
      </font>
    </dxf>
    <dxf>
      <font>
        <color theme="0" tint="-0.499984740745262"/>
      </font>
    </dxf>
    <dxf>
      <font>
        <color rgb="FF00B050"/>
      </font>
      <fill>
        <patternFill patternType="solid">
          <bgColor theme="0" tint="-4.9989318521683403E-2"/>
        </patternFill>
      </fill>
    </dxf>
    <dxf>
      <font>
        <color rgb="FFFF0000"/>
      </font>
      <fill>
        <patternFill patternType="solid">
          <bgColor theme="0" tint="-4.9989318521683403E-2"/>
        </patternFill>
      </fill>
    </dxf>
    <dxf>
      <font>
        <color theme="0" tint="-0.499984740745262"/>
      </font>
    </dxf>
  </dxfs>
  <tableStyles count="0" defaultTableStyle="TableStyleMedium2" defaultPivotStyle="PivotStyleLight16"/>
  <colors>
    <mruColors>
      <color rgb="FFFFCCCC"/>
      <color rgb="FFFFD1D1"/>
      <color rgb="FFF2F8EE"/>
      <color rgb="FFFFF8E5"/>
      <color rgb="FFE3E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score-environnemental-bonus.ademe.fr/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190500</xdr:colOff>
      <xdr:row>11</xdr:row>
      <xdr:rowOff>364183</xdr:rowOff>
    </xdr:from>
    <xdr:ext cx="2190750" cy="878204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53DD304-F03D-4D06-9270-7E91C423C72B}"/>
            </a:ext>
          </a:extLst>
        </xdr:cNvPr>
        <xdr:cNvSpPr txBox="1"/>
      </xdr:nvSpPr>
      <xdr:spPr>
        <a:xfrm>
          <a:off x="5143500" y="5669608"/>
          <a:ext cx="2190750" cy="878204"/>
        </a:xfrm>
        <a:prstGeom prst="wedgeRoundRectCallout">
          <a:avLst>
            <a:gd name="adj1" fmla="val -21888"/>
            <a:gd name="adj2" fmla="val -102474"/>
            <a:gd name="adj3" fmla="val 16667"/>
          </a:avLst>
        </a:prstGeom>
        <a:solidFill>
          <a:srgbClr val="F2F8EE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>
            <a:spcAft>
              <a:spcPts val="600"/>
            </a:spcAft>
          </a:pP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Faibles émissions : 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émission de CO2 &lt;= 50 g/km &amp; polluants &lt; 80 % de la limite d'émission la plus exigente en vigueur</a:t>
          </a:r>
        </a:p>
      </xdr:txBody>
    </xdr:sp>
    <xdr:clientData/>
  </xdr:oneCellAnchor>
  <xdr:oneCellAnchor>
    <xdr:from>
      <xdr:col>8</xdr:col>
      <xdr:colOff>723901</xdr:colOff>
      <xdr:row>11</xdr:row>
      <xdr:rowOff>352753</xdr:rowOff>
    </xdr:from>
    <xdr:ext cx="2727961" cy="86435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17F22751-88B4-6077-804B-FDBB997672EB}"/>
            </a:ext>
          </a:extLst>
        </xdr:cNvPr>
        <xdr:cNvSpPr txBox="1"/>
      </xdr:nvSpPr>
      <xdr:spPr>
        <a:xfrm>
          <a:off x="7981951" y="5658178"/>
          <a:ext cx="2727961" cy="864350"/>
        </a:xfrm>
        <a:prstGeom prst="wedgeRoundRectCallout">
          <a:avLst>
            <a:gd name="adj1" fmla="val -11270"/>
            <a:gd name="adj2" fmla="val -97515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marL="0" indent="0" algn="ctr"/>
          <a:r>
            <a:rPr lang="fr-F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Si cette valeur est négative, alors l'objectif est atteint et la taxe ne s'applique pas. </a:t>
          </a:r>
          <a:r>
            <a:rPr lang="fr-FR" sz="1100" b="0" baseline="0">
              <a:solidFill>
                <a:schemeClr val="tx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En ce cas, il est  inutile de renseigner les colonnes suivantes</a:t>
          </a:r>
        </a:p>
      </xdr:txBody>
    </xdr:sp>
    <xdr:clientData/>
  </xdr:oneCellAnchor>
  <xdr:oneCellAnchor>
    <xdr:from>
      <xdr:col>1</xdr:col>
      <xdr:colOff>53340</xdr:colOff>
      <xdr:row>11</xdr:row>
      <xdr:rowOff>360373</xdr:rowOff>
    </xdr:from>
    <xdr:ext cx="2638425" cy="673801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D2741BF5-535F-1D72-4AD3-4CEDA4CB8F3C}"/>
            </a:ext>
          </a:extLst>
        </xdr:cNvPr>
        <xdr:cNvSpPr txBox="1"/>
      </xdr:nvSpPr>
      <xdr:spPr>
        <a:xfrm>
          <a:off x="53340" y="5665798"/>
          <a:ext cx="2638425" cy="673801"/>
        </a:xfrm>
        <a:prstGeom prst="wedgeRoundRectCallout">
          <a:avLst>
            <a:gd name="adj1" fmla="val 17908"/>
            <a:gd name="adj2" fmla="val -116371"/>
            <a:gd name="adj3" fmla="val 16667"/>
          </a:avLst>
        </a:prstGeom>
        <a:solidFill>
          <a:srgbClr val="E3E7ED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fr-F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fr-FR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 taxe s'applique uniquement aux unités</a:t>
          </a:r>
          <a:r>
            <a:rPr lang="fr-F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légales</a:t>
          </a:r>
          <a:r>
            <a:rPr lang="fr-FR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ayant une flotte de 100 véhicules légers et plus</a:t>
          </a:r>
          <a:r>
            <a:rPr lang="fr-F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 baseline="0">
              <a:solidFill>
                <a:schemeClr val="tx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(tous âges)</a:t>
          </a:r>
          <a:endParaRPr lang="fr-FR" b="0"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xdr:twoCellAnchor editAs="oneCell">
    <xdr:from>
      <xdr:col>1</xdr:col>
      <xdr:colOff>0</xdr:colOff>
      <xdr:row>0</xdr:row>
      <xdr:rowOff>76200</xdr:rowOff>
    </xdr:from>
    <xdr:to>
      <xdr:col>1</xdr:col>
      <xdr:colOff>895271</xdr:colOff>
      <xdr:row>1</xdr:row>
      <xdr:rowOff>245745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215A91F3-BBA6-41C0-9C50-D0C8E0E98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895271" cy="817245"/>
        </a:xfrm>
        <a:prstGeom prst="rect">
          <a:avLst/>
        </a:prstGeom>
      </xdr:spPr>
    </xdr:pic>
    <xdr:clientData/>
  </xdr:twoCellAnchor>
  <xdr:twoCellAnchor>
    <xdr:from>
      <xdr:col>1</xdr:col>
      <xdr:colOff>973456</xdr:colOff>
      <xdr:row>0</xdr:row>
      <xdr:rowOff>249556</xdr:rowOff>
    </xdr:from>
    <xdr:to>
      <xdr:col>7</xdr:col>
      <xdr:colOff>598170</xdr:colOff>
      <xdr:row>0</xdr:row>
      <xdr:rowOff>643890</xdr:rowOff>
    </xdr:to>
    <xdr:sp macro="" textlink="">
      <xdr:nvSpPr>
        <xdr:cNvPr id="10" name="ZoneTexte 1">
          <a:extLst>
            <a:ext uri="{FF2B5EF4-FFF2-40B4-BE49-F238E27FC236}">
              <a16:creationId xmlns:a16="http://schemas.microsoft.com/office/drawing/2014/main" id="{60F1D05F-C662-4B88-8A6A-921A7B176671}"/>
            </a:ext>
          </a:extLst>
        </xdr:cNvPr>
        <xdr:cNvSpPr txBox="1"/>
      </xdr:nvSpPr>
      <xdr:spPr>
        <a:xfrm>
          <a:off x="969646" y="245746"/>
          <a:ext cx="5732144" cy="398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spcAft>
              <a:spcPts val="0"/>
            </a:spcAft>
          </a:pPr>
          <a:r>
            <a:rPr lang="fr-FR" sz="1800" b="1">
              <a:solidFill>
                <a:schemeClr val="tx2">
                  <a:lumMod val="75000"/>
                </a:schemeClr>
              </a:solidFill>
              <a:latin typeface="Arial Narrow" panose="020B0606020202030204" pitchFamily="34" charset="0"/>
            </a:rPr>
            <a:t>SIMULATEUR</a:t>
          </a:r>
          <a:r>
            <a:rPr lang="fr-FR" sz="1800" b="1" baseline="0">
              <a:solidFill>
                <a:schemeClr val="tx2">
                  <a:lumMod val="75000"/>
                </a:schemeClr>
              </a:solidFill>
              <a:latin typeface="Arial Narrow" panose="020B0606020202030204" pitchFamily="34" charset="0"/>
            </a:rPr>
            <a:t> </a:t>
          </a:r>
          <a:r>
            <a:rPr lang="fr-FR" sz="1800" b="0">
              <a:solidFill>
                <a:schemeClr val="tx2">
                  <a:lumMod val="75000"/>
                </a:schemeClr>
              </a:solidFill>
              <a:latin typeface="Arial Narrow" panose="020B0606020202030204" pitchFamily="34" charset="0"/>
            </a:rPr>
            <a:t>de la </a:t>
          </a:r>
          <a:r>
            <a:rPr lang="fr-FR" sz="1800" b="1">
              <a:solidFill>
                <a:schemeClr val="tx2">
                  <a:lumMod val="75000"/>
                </a:schemeClr>
              </a:solidFill>
              <a:latin typeface="Arial Narrow" panose="020B0606020202030204" pitchFamily="34" charset="0"/>
            </a:rPr>
            <a:t>taxe sur le verdissement des flottes</a:t>
          </a:r>
          <a:endParaRPr lang="fr-FR" sz="1800" b="1" baseline="0">
            <a:solidFill>
              <a:schemeClr val="tx2">
                <a:lumMod val="75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11</xdr:col>
      <xdr:colOff>392429</xdr:colOff>
      <xdr:row>11</xdr:row>
      <xdr:rowOff>371803</xdr:rowOff>
    </xdr:from>
    <xdr:ext cx="1857375" cy="673801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549BDF0-05B5-86A9-AF36-C4BB92ECB5CD}"/>
            </a:ext>
          </a:extLst>
        </xdr:cNvPr>
        <xdr:cNvSpPr txBox="1"/>
      </xdr:nvSpPr>
      <xdr:spPr>
        <a:xfrm>
          <a:off x="11355704" y="5677228"/>
          <a:ext cx="1857375" cy="673801"/>
        </a:xfrm>
        <a:prstGeom prst="wedgeRoundRectCallout">
          <a:avLst>
            <a:gd name="adj1" fmla="val -32196"/>
            <a:gd name="adj2" fmla="val -111376"/>
            <a:gd name="adj3" fmla="val 16667"/>
          </a:avLst>
        </a:prstGeom>
        <a:solidFill>
          <a:srgbClr val="FFF8E5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marL="0" indent="0" algn="ctr"/>
          <a:r>
            <a:rPr lang="fr-FR" sz="1100" b="0" baseline="0">
              <a:solidFill>
                <a:schemeClr val="tx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Durée totale de location du parc de véhicules loués pour moins d'un an</a:t>
          </a:r>
        </a:p>
      </xdr:txBody>
    </xdr:sp>
    <xdr:clientData/>
  </xdr:oneCellAnchor>
  <xdr:twoCellAnchor>
    <xdr:from>
      <xdr:col>2</xdr:col>
      <xdr:colOff>1135381</xdr:colOff>
      <xdr:row>17</xdr:row>
      <xdr:rowOff>43816</xdr:rowOff>
    </xdr:from>
    <xdr:to>
      <xdr:col>8</xdr:col>
      <xdr:colOff>352426</xdr:colOff>
      <xdr:row>19</xdr:row>
      <xdr:rowOff>85725</xdr:rowOff>
    </xdr:to>
    <xdr:sp macro="" textlink="">
      <xdr:nvSpPr>
        <xdr:cNvPr id="16" name="ZoneText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8C4B0BE-46AE-4082-B76A-E459458577AA}"/>
            </a:ext>
          </a:extLst>
        </xdr:cNvPr>
        <xdr:cNvSpPr txBox="1"/>
      </xdr:nvSpPr>
      <xdr:spPr>
        <a:xfrm>
          <a:off x="2192656" y="6835141"/>
          <a:ext cx="5417820" cy="403859"/>
        </a:xfrm>
        <a:prstGeom prst="roundRect">
          <a:avLst>
            <a:gd name="adj" fmla="val 50000"/>
          </a:avLst>
        </a:prstGeom>
        <a:solidFill>
          <a:srgbClr val="F2F8E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spcAft>
              <a:spcPts val="0"/>
            </a:spcAft>
          </a:pPr>
          <a:r>
            <a:rPr lang="fr-FR" sz="1100" b="1"/>
            <a:t>Base ADEME des véhicules écoscore :</a:t>
          </a:r>
          <a:r>
            <a:rPr lang="fr-FR" sz="1100" b="0"/>
            <a:t> https://score-environnemental-bonus.ademe.fr/</a:t>
          </a:r>
          <a:endParaRPr lang="fr-FR" sz="1100" b="0" baseline="0"/>
        </a:p>
      </xdr:txBody>
    </xdr:sp>
    <xdr:clientData/>
  </xdr:twoCellAnchor>
  <xdr:twoCellAnchor editAs="oneCell">
    <xdr:from>
      <xdr:col>2</xdr:col>
      <xdr:colOff>975138</xdr:colOff>
      <xdr:row>17</xdr:row>
      <xdr:rowOff>57038</xdr:rowOff>
    </xdr:from>
    <xdr:to>
      <xdr:col>2</xdr:col>
      <xdr:colOff>1330215</xdr:colOff>
      <xdr:row>19</xdr:row>
      <xdr:rowOff>17817</xdr:rowOff>
    </xdr:to>
    <xdr:pic>
      <xdr:nvPicPr>
        <xdr:cNvPr id="18" name="Image 17" descr="Lien - Icônes interface gratuites">
          <a:extLst>
            <a:ext uri="{FF2B5EF4-FFF2-40B4-BE49-F238E27FC236}">
              <a16:creationId xmlns:a16="http://schemas.microsoft.com/office/drawing/2014/main" id="{F7619CCB-C802-2D52-1821-0D255DA92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413" y="6848363"/>
          <a:ext cx="355077" cy="334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381000</xdr:colOff>
      <xdr:row>1</xdr:row>
      <xdr:rowOff>49530</xdr:rowOff>
    </xdr:from>
    <xdr:to>
      <xdr:col>7</xdr:col>
      <xdr:colOff>396240</xdr:colOff>
      <xdr:row>3</xdr:row>
      <xdr:rowOff>18412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123F4CF-EC6E-4DDA-B571-805C0E16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697230"/>
          <a:ext cx="6206490" cy="929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1259205</xdr:colOff>
      <xdr:row>11</xdr:row>
      <xdr:rowOff>360373</xdr:rowOff>
    </xdr:from>
    <xdr:ext cx="2181225" cy="864350"/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A355D0CF-4178-437A-8F7D-7C0BC870E0A9}"/>
            </a:ext>
          </a:extLst>
        </xdr:cNvPr>
        <xdr:cNvSpPr txBox="1"/>
      </xdr:nvSpPr>
      <xdr:spPr>
        <a:xfrm>
          <a:off x="3842385" y="5610553"/>
          <a:ext cx="2181225" cy="864350"/>
        </a:xfrm>
        <a:prstGeom prst="wedgeRoundRectCallout">
          <a:avLst>
            <a:gd name="adj1" fmla="val 22224"/>
            <a:gd name="adj2" fmla="val -101260"/>
            <a:gd name="adj3" fmla="val 16667"/>
          </a:avLst>
        </a:prstGeom>
        <a:solidFill>
          <a:srgbClr val="F2F8EE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marL="0" indent="0" algn="ctr"/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Faible empreinte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carbone :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véhicules qui répondent aux critères de l'écoscore (cf. lien vers la base ci-dessous)</a:t>
          </a:r>
          <a:endParaRPr lang="fr-FR" sz="1100" b="0" baseline="0">
            <a:solidFill>
              <a:schemeClr val="tx2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5</xdr:col>
      <xdr:colOff>397732</xdr:colOff>
      <xdr:row>15</xdr:row>
      <xdr:rowOff>5132</xdr:rowOff>
    </xdr:from>
    <xdr:to>
      <xdr:col>5</xdr:col>
      <xdr:colOff>752341</xdr:colOff>
      <xdr:row>17</xdr:row>
      <xdr:rowOff>90128</xdr:rowOff>
    </xdr:to>
    <xdr:pic>
      <xdr:nvPicPr>
        <xdr:cNvPr id="21" name="Image 20" descr="icône de flèche 3d sur fond png transparent. Style 3D. icône de flèche pour  la conception,">
          <a:extLst>
            <a:ext uri="{FF2B5EF4-FFF2-40B4-BE49-F238E27FC236}">
              <a16:creationId xmlns:a16="http://schemas.microsoft.com/office/drawing/2014/main" id="{0CCB0F5F-A690-B14E-CFC9-9B5C9FE32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4858816" flipV="1">
          <a:off x="5470299" y="6255885"/>
          <a:ext cx="450756" cy="354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996E7-4988-43F6-A048-15206B20A6EA}">
  <sheetPr codeName="Feuil1">
    <tabColor theme="3"/>
  </sheetPr>
  <dimension ref="B1:O34"/>
  <sheetViews>
    <sheetView showGridLines="0" tabSelected="1" topLeftCell="A3" zoomScaleNormal="100" workbookViewId="0">
      <selection activeCell="J3" sqref="J3"/>
    </sheetView>
  </sheetViews>
  <sheetFormatPr baseColWidth="10" defaultColWidth="21.33203125" defaultRowHeight="14.4" x14ac:dyDescent="0.3"/>
  <cols>
    <col min="1" max="1" width="2" style="12" customWidth="1"/>
    <col min="2" max="2" width="16" style="12" customWidth="1"/>
    <col min="3" max="3" width="19.6640625" style="12" customWidth="1"/>
    <col min="4" max="4" width="20.21875" style="12" customWidth="1"/>
    <col min="5" max="9" width="16.77734375" style="12" customWidth="1"/>
    <col min="10" max="10" width="18.21875" style="12" customWidth="1"/>
    <col min="11" max="11" width="17.5546875" style="12" customWidth="1"/>
    <col min="12" max="12" width="19.6640625" style="12" customWidth="1"/>
    <col min="13" max="13" width="21.33203125" style="12" customWidth="1"/>
    <col min="14" max="14" width="17.5546875" style="12" customWidth="1"/>
    <col min="15" max="15" width="19.33203125" style="12" customWidth="1"/>
    <col min="16" max="16384" width="21.33203125" style="12"/>
  </cols>
  <sheetData>
    <row r="1" spans="2:15" ht="51" customHeight="1" x14ac:dyDescent="0.3"/>
    <row r="2" spans="2:15" ht="37.200000000000003" customHeight="1" x14ac:dyDescent="0.3">
      <c r="J2" s="53" t="s">
        <v>29</v>
      </c>
      <c r="K2" s="54" t="s">
        <v>12</v>
      </c>
      <c r="L2" s="53" t="s">
        <v>25</v>
      </c>
      <c r="M2" s="65" t="s">
        <v>30</v>
      </c>
      <c r="N2" s="65"/>
      <c r="O2" s="65"/>
    </row>
    <row r="3" spans="2:15" ht="37.200000000000003" customHeight="1" x14ac:dyDescent="0.3">
      <c r="E3" s="13"/>
      <c r="F3" s="13"/>
      <c r="J3" s="52">
        <v>2025</v>
      </c>
      <c r="K3" s="55">
        <f>VLOOKUP($J$3,liste!$A$2:$C$7,3,FALSE)</f>
        <v>0.15</v>
      </c>
      <c r="L3" s="56">
        <f>VLOOKUP($J$3,liste!$A$2:$C$7,2,FALSE)</f>
        <v>2000</v>
      </c>
      <c r="M3" s="66" t="str">
        <f>VLOOKUP($J$3,liste!$A$2:$D$7,4,FALSE)</f>
        <v>2022 - 2024</v>
      </c>
      <c r="N3" s="66"/>
      <c r="O3" s="66"/>
    </row>
    <row r="4" spans="2:15" x14ac:dyDescent="0.3">
      <c r="G4" s="14"/>
      <c r="J4" s="15"/>
    </row>
    <row r="5" spans="2:15" ht="41.4" customHeight="1" x14ac:dyDescent="0.3">
      <c r="B5" s="58"/>
      <c r="C5" s="60" t="s">
        <v>1</v>
      </c>
      <c r="D5" s="61"/>
      <c r="E5" s="84" t="s">
        <v>21</v>
      </c>
      <c r="F5" s="85"/>
      <c r="G5" s="85"/>
      <c r="H5" s="85"/>
      <c r="I5" s="86"/>
      <c r="J5" s="62" t="s">
        <v>32</v>
      </c>
      <c r="K5" s="80" t="s">
        <v>23</v>
      </c>
      <c r="L5" s="81"/>
      <c r="M5" s="82"/>
      <c r="N5" s="62" t="s">
        <v>26</v>
      </c>
      <c r="O5" s="67" t="s">
        <v>33</v>
      </c>
    </row>
    <row r="6" spans="2:15" ht="41.4" customHeight="1" x14ac:dyDescent="0.3">
      <c r="B6" s="58"/>
      <c r="C6" s="70" t="s">
        <v>0</v>
      </c>
      <c r="D6" s="72" t="s">
        <v>20</v>
      </c>
      <c r="E6" s="83" t="s">
        <v>3</v>
      </c>
      <c r="F6" s="75"/>
      <c r="G6" s="74" t="s">
        <v>4</v>
      </c>
      <c r="H6" s="75"/>
      <c r="I6" s="2" t="s">
        <v>2</v>
      </c>
      <c r="J6" s="63"/>
      <c r="K6" s="76" t="s">
        <v>22</v>
      </c>
      <c r="L6" s="78" t="s">
        <v>28</v>
      </c>
      <c r="M6" s="79"/>
      <c r="N6" s="63"/>
      <c r="O6" s="68"/>
    </row>
    <row r="7" spans="2:15" ht="51.6" customHeight="1" x14ac:dyDescent="0.3">
      <c r="B7" s="59"/>
      <c r="C7" s="71"/>
      <c r="D7" s="73"/>
      <c r="E7" s="4" t="s">
        <v>5</v>
      </c>
      <c r="F7" s="16" t="s">
        <v>31</v>
      </c>
      <c r="G7" s="4" t="s">
        <v>5</v>
      </c>
      <c r="H7" s="16" t="s">
        <v>31</v>
      </c>
      <c r="I7" s="3" t="s">
        <v>6</v>
      </c>
      <c r="J7" s="64"/>
      <c r="K7" s="77"/>
      <c r="L7" s="1" t="s">
        <v>24</v>
      </c>
      <c r="M7" s="11" t="s">
        <v>27</v>
      </c>
      <c r="N7" s="64"/>
      <c r="O7" s="69"/>
    </row>
    <row r="8" spans="2:15" ht="34.799999999999997" customHeight="1" x14ac:dyDescent="0.3">
      <c r="B8" s="39" t="s">
        <v>7</v>
      </c>
      <c r="C8" s="17">
        <v>0</v>
      </c>
      <c r="D8" s="18">
        <v>0</v>
      </c>
      <c r="E8" s="19">
        <v>0</v>
      </c>
      <c r="F8" s="21">
        <v>0</v>
      </c>
      <c r="G8" s="20">
        <v>0</v>
      </c>
      <c r="H8" s="21">
        <v>0</v>
      </c>
      <c r="I8" s="22">
        <v>0</v>
      </c>
      <c r="J8" s="57">
        <f>(D8*$K$3)-(E8+F8*1.5+G8*2+H8*2.5+I8*2)</f>
        <v>0</v>
      </c>
      <c r="K8" s="17">
        <v>0</v>
      </c>
      <c r="L8" s="35">
        <v>0</v>
      </c>
      <c r="M8" s="43">
        <f>L8/365</f>
        <v>0</v>
      </c>
      <c r="N8" s="44" t="e">
        <f>ROUND(((K8+M8)/C8),3)</f>
        <v>#DIV/0!</v>
      </c>
      <c r="O8" s="45" t="e">
        <f>IF(J8&lt;0,"Terme 2 négatif = pas de taxe",$L$3*J8*N8)</f>
        <v>#DIV/0!</v>
      </c>
    </row>
    <row r="9" spans="2:15" ht="34.799999999999997" customHeight="1" x14ac:dyDescent="0.3">
      <c r="B9" s="40" t="s">
        <v>8</v>
      </c>
      <c r="C9" s="23">
        <v>0</v>
      </c>
      <c r="D9" s="24">
        <v>0</v>
      </c>
      <c r="E9" s="25">
        <v>0</v>
      </c>
      <c r="F9" s="27">
        <v>0</v>
      </c>
      <c r="G9" s="26">
        <v>0</v>
      </c>
      <c r="H9" s="27">
        <v>0</v>
      </c>
      <c r="I9" s="28">
        <v>0</v>
      </c>
      <c r="J9" s="42">
        <f t="shared" ref="J9:J11" si="0">(D9*$K$3)-(E9+F9*1.5+G9*2+H9*2.5+I9*2)</f>
        <v>0</v>
      </c>
      <c r="K9" s="23">
        <v>0</v>
      </c>
      <c r="L9" s="36">
        <v>0</v>
      </c>
      <c r="M9" s="46">
        <f t="shared" ref="M9:M11" si="1">L9/365</f>
        <v>0</v>
      </c>
      <c r="N9" s="47" t="e">
        <f>(K9+M9)/C9</f>
        <v>#DIV/0!</v>
      </c>
      <c r="O9" s="48" t="e">
        <f>IF(J9&lt;0,"Terme 2  négatif = pas de taxe",$L$3*J9*N9)</f>
        <v>#DIV/0!</v>
      </c>
    </row>
    <row r="10" spans="2:15" ht="34.799999999999997" customHeight="1" x14ac:dyDescent="0.3">
      <c r="B10" s="40" t="s">
        <v>9</v>
      </c>
      <c r="C10" s="23">
        <v>0</v>
      </c>
      <c r="D10" s="24">
        <v>0</v>
      </c>
      <c r="E10" s="25">
        <v>0</v>
      </c>
      <c r="F10" s="27">
        <v>0</v>
      </c>
      <c r="G10" s="26">
        <v>0</v>
      </c>
      <c r="H10" s="27">
        <v>0</v>
      </c>
      <c r="I10" s="28">
        <v>0</v>
      </c>
      <c r="J10" s="42">
        <f t="shared" si="0"/>
        <v>0</v>
      </c>
      <c r="K10" s="23">
        <v>0</v>
      </c>
      <c r="L10" s="37">
        <v>0</v>
      </c>
      <c r="M10" s="46">
        <f t="shared" si="1"/>
        <v>0</v>
      </c>
      <c r="N10" s="47" t="e">
        <f>(K10+M10)/C10</f>
        <v>#DIV/0!</v>
      </c>
      <c r="O10" s="48" t="e">
        <f>IF(J10&lt;0,"Terme 2 négatif = pas de taxe",$L$3*J10*N10)</f>
        <v>#DIV/0!</v>
      </c>
    </row>
    <row r="11" spans="2:15" ht="34.799999999999997" customHeight="1" x14ac:dyDescent="0.3">
      <c r="B11" s="41" t="s">
        <v>10</v>
      </c>
      <c r="C11" s="29">
        <v>0</v>
      </c>
      <c r="D11" s="30">
        <v>0</v>
      </c>
      <c r="E11" s="31">
        <v>0</v>
      </c>
      <c r="F11" s="33">
        <v>0</v>
      </c>
      <c r="G11" s="32">
        <v>0</v>
      </c>
      <c r="H11" s="33">
        <v>0</v>
      </c>
      <c r="I11" s="34">
        <v>0</v>
      </c>
      <c r="J11" s="42">
        <f t="shared" si="0"/>
        <v>0</v>
      </c>
      <c r="K11" s="29">
        <v>0</v>
      </c>
      <c r="L11" s="38">
        <v>0</v>
      </c>
      <c r="M11" s="49">
        <f t="shared" si="1"/>
        <v>0</v>
      </c>
      <c r="N11" s="50" t="e">
        <f>(K11+M11)/C11</f>
        <v>#DIV/0!</v>
      </c>
      <c r="O11" s="51" t="e">
        <f>IF(J11&lt;0,"Terme 2 négatif = pas de taxe",$L$3*J11*N11)</f>
        <v>#DIV/0!</v>
      </c>
    </row>
    <row r="12" spans="2:15" ht="31.8" customHeight="1" x14ac:dyDescent="0.3"/>
    <row r="23" spans="7:7" x14ac:dyDescent="0.3">
      <c r="G23" s="13"/>
    </row>
    <row r="34" spans="5:6" x14ac:dyDescent="0.3">
      <c r="E34" s="13"/>
      <c r="F34" s="13"/>
    </row>
  </sheetData>
  <sheetProtection algorithmName="SHA-512" hashValue="lqVgRt2ZlUeAp4ZGNW5KWr6eGLOMNFvL2T+TMRZ6/0urQIrSwCIRYXOIa7njUC/9eC9Qgd4kvG+OSYdA2zYSfg==" saltValue="EIZM7wf6SAhdRnxfFtT+3A==" spinCount="100000" sheet="1" selectLockedCells="1"/>
  <mergeCells count="15">
    <mergeCell ref="B5:B7"/>
    <mergeCell ref="C5:D5"/>
    <mergeCell ref="J5:J7"/>
    <mergeCell ref="M2:O2"/>
    <mergeCell ref="M3:O3"/>
    <mergeCell ref="N5:N7"/>
    <mergeCell ref="O5:O7"/>
    <mergeCell ref="C6:C7"/>
    <mergeCell ref="D6:D7"/>
    <mergeCell ref="G6:H6"/>
    <mergeCell ref="K6:K7"/>
    <mergeCell ref="L6:M6"/>
    <mergeCell ref="K5:M5"/>
    <mergeCell ref="E6:F6"/>
    <mergeCell ref="E5:I5"/>
  </mergeCells>
  <conditionalFormatting sqref="C8:I11">
    <cfRule type="cellIs" dxfId="4" priority="1" operator="equal">
      <formula>0</formula>
    </cfRule>
  </conditionalFormatting>
  <conditionalFormatting sqref="J8:J11">
    <cfRule type="cellIs" dxfId="3" priority="2" operator="greaterThan">
      <formula>0</formula>
    </cfRule>
    <cfRule type="cellIs" dxfId="2" priority="3" operator="lessThan">
      <formula>0</formula>
    </cfRule>
  </conditionalFormatting>
  <conditionalFormatting sqref="K8:L11">
    <cfRule type="cellIs" dxfId="1" priority="5" operator="equal">
      <formula>0</formula>
    </cfRule>
  </conditionalFormatting>
  <conditionalFormatting sqref="O8:O11">
    <cfRule type="beginsWith" dxfId="0" priority="4" operator="beginsWith" text="Terme">
      <formula>LEFT(O8,LEN("Terme"))="Terme"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6DA4BA-8E7E-4EC3-AF98-B1DCA4A3866D}">
          <x14:formula1>
            <xm:f>liste!$A$2:$A$7</xm:f>
          </x14:formula1>
          <xm:sqref>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B415F-F297-4C18-930E-992050017DF8}">
  <sheetPr codeName="Feuil2">
    <tabColor theme="0" tint="-0.249977111117893"/>
  </sheetPr>
  <dimension ref="A1:D7"/>
  <sheetViews>
    <sheetView showGridLines="0" workbookViewId="0">
      <selection activeCell="D7" sqref="D7"/>
    </sheetView>
  </sheetViews>
  <sheetFormatPr baseColWidth="10" defaultRowHeight="14.4" x14ac:dyDescent="0.3"/>
  <cols>
    <col min="1" max="4" width="15.77734375" customWidth="1"/>
  </cols>
  <sheetData>
    <row r="1" spans="1:4" x14ac:dyDescent="0.3">
      <c r="A1" s="10"/>
      <c r="B1" s="5" t="s">
        <v>11</v>
      </c>
      <c r="C1" s="5" t="s">
        <v>12</v>
      </c>
      <c r="D1" s="5" t="s">
        <v>13</v>
      </c>
    </row>
    <row r="2" spans="1:4" x14ac:dyDescent="0.3">
      <c r="A2" s="6">
        <v>2025</v>
      </c>
      <c r="B2" s="7">
        <v>2000</v>
      </c>
      <c r="C2" s="8">
        <v>0.15</v>
      </c>
      <c r="D2" s="9" t="s">
        <v>14</v>
      </c>
    </row>
    <row r="3" spans="1:4" x14ac:dyDescent="0.3">
      <c r="A3" s="6">
        <v>2026</v>
      </c>
      <c r="B3" s="7">
        <v>4000</v>
      </c>
      <c r="C3" s="8">
        <v>0.18</v>
      </c>
      <c r="D3" s="9" t="s">
        <v>15</v>
      </c>
    </row>
    <row r="4" spans="1:4" x14ac:dyDescent="0.3">
      <c r="A4" s="6">
        <v>2027</v>
      </c>
      <c r="B4" s="7">
        <v>5000</v>
      </c>
      <c r="C4" s="8">
        <v>0.25</v>
      </c>
      <c r="D4" s="9" t="s">
        <v>16</v>
      </c>
    </row>
    <row r="5" spans="1:4" x14ac:dyDescent="0.3">
      <c r="A5" s="6">
        <v>2028</v>
      </c>
      <c r="B5" s="7">
        <v>5000</v>
      </c>
      <c r="C5" s="8">
        <v>0.3</v>
      </c>
      <c r="D5" s="9" t="s">
        <v>17</v>
      </c>
    </row>
    <row r="6" spans="1:4" x14ac:dyDescent="0.3">
      <c r="A6" s="6">
        <v>2029</v>
      </c>
      <c r="B6" s="7">
        <v>5000</v>
      </c>
      <c r="C6" s="8">
        <v>0.35</v>
      </c>
      <c r="D6" s="9" t="s">
        <v>18</v>
      </c>
    </row>
    <row r="7" spans="1:4" x14ac:dyDescent="0.3">
      <c r="A7" s="6">
        <v>2030</v>
      </c>
      <c r="B7" s="7">
        <v>5000</v>
      </c>
      <c r="C7" s="8">
        <v>0.48</v>
      </c>
      <c r="D7" s="9" t="s">
        <v>19</v>
      </c>
    </row>
  </sheetData>
  <sheetProtection algorithmName="SHA-512" hashValue="EqnlxQxQ/1npsA99yIzK9GT4SKmHiG7OLXxlV1+UWFlfoYtYprGsWH3pC8pu3NNrGvGsC8r3o43kMYJGSkZa2w==" saltValue="yTV9dc4L/DVpMU+tge/g1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SIMULATEUR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MARQUES</dc:creator>
  <cp:lastModifiedBy>Christophe MARQUES</cp:lastModifiedBy>
  <dcterms:created xsi:type="dcterms:W3CDTF">2025-02-06T15:18:57Z</dcterms:created>
  <dcterms:modified xsi:type="dcterms:W3CDTF">2025-02-20T16:57:41Z</dcterms:modified>
</cp:coreProperties>
</file>